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لجان وجمعيات\لجان التنمية\الحسابات الختامية\اللجان\2022\طلحة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<sst xmlns="http://schemas.openxmlformats.org/spreadsheetml/2006/main" count="554" uniqueCount="447">
  <si>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</si>
  <si>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</si>
  <si>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</si>
  <si>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</si>
  <si>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</si>
  <si>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</si>
  <si>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</si>
  <si>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</si>
  <si>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</si>
  <si>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</si>
  <si>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</si>
  <si>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</si>
  <si>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</si>
  <si>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</si>
  <si>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</si>
  <si>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</si>
  <si>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</si>
  <si>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</si>
  <si>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</si>
  <si>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</si>
  <si>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</si>
  <si>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</si>
  <si>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</si>
  <si>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</si>
  <si>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</si>
  <si>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</si>
  <si>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</si>
  <si>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</si>
  <si>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</si>
  <si>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</si>
  <si>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</si>
  <si>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</si>
  <si>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</si>
  <si>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</si>
  <si>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</si>
  <si>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</si>
  <si>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</si>
  <si>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</si>
  <si>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</si>
  <si>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</si>
  <si>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</si>
  <si>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</si>
  <si>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</si>
  <si>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</si>
  <si>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</si>
  <si>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</si>
  <si>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</si>
  <si>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</si>
  <si>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</si>
  <si>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</si>
  <si>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</si>
  <si>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</si>
  <si>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</si>
  <si>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</si>
  <si>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</si>
  <si>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</si>
  <si>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</si>
  <si>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</si>
  <si>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</si>
  <si>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</si>
  <si>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</si>
  <si>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</si>
  <si>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</si>
  <si>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</si>
  <si>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</si>
  <si>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</si>
  <si>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</si>
  <si>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</si>
  <si>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</si>
  <si>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</si>
  <si>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</si>
  <si>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</si>
  <si>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</si>
  <si>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</si>
  <si>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</si>
  <si>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</si>
  <si>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</si>
  <si>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</si>
  <si>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</si>
  <si>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</si>
  <si>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</si>
  <si>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</si>
  <si>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</si>
  <si>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</si>
  <si>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</si>
  <si>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</si>
  <si>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</si>
  <si>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</si>
  <si>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</si>
  <si>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</si>
  <si>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</si>
  <si>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</si>
  <si>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</si>
  <si>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</si>
  <si>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</si>
  <si>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</si>
  <si>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</si>
  <si>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</si>
  <si>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</si>
  <si>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</si>
  <si>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</si>
  <si>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</si>
  <si>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</si>
  <si>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</si>
  <si>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</si>
  <si>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</si>
  <si>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</si>
  <si>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</si>
  <si>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</si>
  <si>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</si>
  <si>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</si>
  <si>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</si>
  <si>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</si>
  <si>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</si>
  <si>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</si>
  <si>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</si>
  <si>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</si>
  <si>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</si>
  <si>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</si>
  <si>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</si>
  <si>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</si>
  <si>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</si>
  <si>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</si>
  <si>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</si>
  <si>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</si>
  <si>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</si>
  <si>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</si>
  <si>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</si>
  <si>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</si>
  <si>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</si>
  <si>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</si>
  <si>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</si>
  <si>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</si>
  <si>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</si>
  <si>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</si>
  <si>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</si>
  <si>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</si>
  <si>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</si>
  <si>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</si>
  <si>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</si>
  <si>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</si>
  <si>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</si>
  <si>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</si>
  <si>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</si>
  <si>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</si>
  <si>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</si>
  <si>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</si>
  <si>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</si>
  <si>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</si>
  <si>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</si>
  <si>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</si>
  <si>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</si>
  <si>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</si>
  <si>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</si>
  <si>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</si>
  <si>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</si>
  <si>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</si>
  <si>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</si>
  <si>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</si>
  <si>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</si>
  <si>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</si>
  <si>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</si>
  <si>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</si>
  <si>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</si>
  <si>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</si>
  <si>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</si>
  <si>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</si>
  <si>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</si>
  <si>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</si>
  <si>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</si>
  <si>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</si>
  <si>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</si>
  <si>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</si>
  <si>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</si>
  <si>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</si>
  <si>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</si>
  <si>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</si>
  <si>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</si>
  <si>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</si>
  <si>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</si>
  <si>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</si>
  <si>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</si>
  <si>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</si>
  <si>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</si>
  <si>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</si>
  <si>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</si>
  <si>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</si>
  <si>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</si>
  <si>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</si>
  <si>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</si>
  <si>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</si>
  <si>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</si>
  <si>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</si>
  <si>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</si>
  <si>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</si>
  <si>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</si>
  <si>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</si>
  <si>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</si>
  <si>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</si>
  <si>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</si>
  <si>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</si>
  <si>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</si>
  <si>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</si>
  <si>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</si>
  <si>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</si>
  <si>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</si>
  <si>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</si>
  <si>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</si>
  <si>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</si>
  <si>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</si>
  <si>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</si>
  <si>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</si>
  <si>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</si>
  <si>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</si>
  <si>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</si>
  <si>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</si>
  <si>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</si>
  <si>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</si>
  <si>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</si>
  <si>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</si>
  <si>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</si>
  <si>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</si>
  <si>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</si>
  <si>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</si>
  <si>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</si>
  <si>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</si>
  <si>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</si>
  <si>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</si>
  <si>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</si>
  <si>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</si>
  <si>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</si>
  <si>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</si>
  <si>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</si>
  <si>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</si>
  <si>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</si>
  <si>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</si>
  <si>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</si>
  <si>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</si>
  <si>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</si>
  <si>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</si>
  <si>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</si>
  <si>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</si>
  <si>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</si>
  <si>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</si>
  <si>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</si>
  <si>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</si>
  <si>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</si>
  <si>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</si>
  <si>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</si>
  <si>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</si>
  <si>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</si>
  <si>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</si>
  <si>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</si>
  <si>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</si>
  <si>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</si>
  <si>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</si>
  <si>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</si>
  <si>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</si>
  <si>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</si>
  <si>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</si>
  <si>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</si>
  <si>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</si>
  <si>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</si>
  <si>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</si>
  <si>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</si>
  <si>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</si>
  <si>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</si>
  <si>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</si>
  <si>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</si>
  <si>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</si>
  <si>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</si>
  <si>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</si>
  <si>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</si>
  <si>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</si>
  <si>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</si>
  <si>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</si>
  <si>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</si>
  <si>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</si>
  <si>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</si>
  <si>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</si>
  <si>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</si>
  <si>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</si>
  <si>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</si>
  <si>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</si>
  <si>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</si>
  <si>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</si>
  <si>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</si>
  <si>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</si>
  <si>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</si>
  <si>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</si>
  <si>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</si>
  <si>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</si>
  <si>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</si>
  <si>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</si>
  <si>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</si>
  <si>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</si>
  <si>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</si>
  <si>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</si>
  <si>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</si>
  <si>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</si>
  <si>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</si>
  <si>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</si>
  <si>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</si>
  <si>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</si>
  <si>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</si>
  <si>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</si>
  <si>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</si>
  <si>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</si>
  <si>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</si>
  <si>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</si>
  <si>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</si>
  <si>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</si>
  <si>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</si>
  <si>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</si>
  <si>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</si>
  <si>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</si>
  <si>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</si>
  <si>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</si>
  <si>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</si>
  <si>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</si>
  <si>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</si>
  <si>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</si>
  <si>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</si>
  <si>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</si>
  <si>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</si>
  <si>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</si>
  <si>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</si>
  <si>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</si>
  <si>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</si>
  <si>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</si>
  <si>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</si>
  <si>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</si>
  <si>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</si>
  <si>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</si>
  <si>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</si>
  <si>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</si>
  <si>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</si>
  <si>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</si>
  <si>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</si>
  <si>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</si>
  <si>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</si>
  <si>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</si>
  <si>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</si>
  <si>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</si>
  <si>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</si>
  <si>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</si>
  <si>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</si>
  <si>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</si>
  <si>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</si>
  <si>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</si>
  <si>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</si>
  <si>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</si>
  <si>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</si>
  <si>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</si>
  <si>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</si>
  <si>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</si>
  <si>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</si>
  <si>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</si>
  <si>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</si>
  <si>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</si>
  <si>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</si>
  <si>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</si>
  <si>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</si>
  <si>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</si>
  <si>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</si>
  <si>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</si>
  <si>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</si>
  <si>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</si>
  <si>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</si>
  <si>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</si>
  <si>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</si>
  <si>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</si>
  <si>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</si>
  <si>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</si>
  <si>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</si>
  <si>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</si>
  <si>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</si>
  <si>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</si>
  <si>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</si>
  <si>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</si>
  <si>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</si>
  <si>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</si>
  <si>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</si>
  <si>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</si>
  <si>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</si>
  <si>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</si>
  <si>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</si>
  <si>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</si>
  <si>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</si>
  <si>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</si>
  <si>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</si>
  <si>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</si>
  <si>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</si>
  <si>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</si>
  <si>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</si>
  <si>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</si>
  <si>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</si>
  <si>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</si>
  <si>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</si>
  <si>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</si>
  <si>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</si>
  <si>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</si>
  <si>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</si>
  <si>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</si>
  <si>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</si>
  <si>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</si>
  <si>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</si>
  <si>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</si>
  <si>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</si>
  <si>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</si>
  <si>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</si>
  <si>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</si>
  <si>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</si>
  <si>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</si>
  <si>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</si>
  <si>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</si>
  <si>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</si>
  <si>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</si>
  <si>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</si>
  <si>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</si>
  <si>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</si>
  <si>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</si>
  <si>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</si>
  <si>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</si>
  <si>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</si>
  <si>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</si>
  <si>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</si>
  <si>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</si>
  <si>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</si>
  <si>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</si>
  <si>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</si>
  <si>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</si>
  <si>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</si>
  <si>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</si>
  <si>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</si>
  <si>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</si>
  <si>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</si>
  <si>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</si>
  <si>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</si>
  <si>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</si>
  <si>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</si>
  <si>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</si>
  <si>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</si>
  <si>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2022      الى 31 / 3 / 2022    </t>
  </si>
  <si>
    <t xml:space="preserve">تقرير بالأصول الثابتة بتاريخ 31 /  3 /   2022م </t>
  </si>
  <si>
    <t>تقرير بالإلتزامات وصافي اًلأصول بتاريخ 31 /  3 /    2022م</t>
  </si>
  <si>
    <t xml:space="preserve">تقرير إيرادات ومصروفات البرامج والأنشطة المقيدة للفترة من 1 /  1 / 2022م      الى  31 / 3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</si>
</sst>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1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0" fillId="0" borderId="77" xfId="0" applyNumberFormat="1" applyBorder="1" applyProtection="1">
      <protection locked="0"/>
    </xf>
    <xf numFmtId="4" fontId="0" fillId="0" borderId="27" xfId="0" applyNumberForma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702D68CC-26DB-4B27-A90E-EDAA74A478AC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جمعية</a:t>
          </a:r>
          <a:r>
            <a:rPr lang="ar-SA" sz="1400">
              <a:effectLst/>
              <a:latin typeface="+mn-lt"/>
              <a:ea typeface="Calibri"/>
              <a:cs typeface="+mn-cs"/>
            </a:rPr>
            <a:t> التنمية: جمعية التنمية الأهلية بطلحة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956708.95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25 / 9 / 1443 هـ      ترخيص رقم 4348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/ 4 / 1421 هـ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طلحة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0537505174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Tn.talha91@gmail.com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14" sqref="K14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956708.95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0" workbookViewId="0">
      <selection activeCell="D12" sqref="D12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6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23562.880000000001</v>
      </c>
      <c r="E5" s="223">
        <f>E6</f>
        <v>7340.88</v>
      </c>
      <c r="F5" s="224">
        <f>F210</f>
        <v>16222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7340.88</v>
      </c>
      <c r="E6" s="226">
        <f>E7+E38+E134+E190</f>
        <v>7340.88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6000</v>
      </c>
      <c r="E7" s="226">
        <f>E8+E17</f>
        <v>6000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6000</v>
      </c>
      <c r="E8" s="226">
        <f>SUM(E9:E16)</f>
        <v>6000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6000</v>
      </c>
      <c r="E9" s="226">
        <v>6000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1340.88</v>
      </c>
      <c r="E134" s="226">
        <f>SUM(E135,E137,E144,E150,E155,E157,E159,E161,E163,E165,E167,E169,E171,E183)</f>
        <v>1340.88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1127.5</v>
      </c>
      <c r="E155" s="226">
        <f>E156</f>
        <v>1127.5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1127.5</v>
      </c>
      <c r="E156" s="226">
        <v>1127.5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213.38</v>
      </c>
      <c r="E165" s="226">
        <f>E166</f>
        <v>213.38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213.38</v>
      </c>
      <c r="E166" s="226">
        <v>213.38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16222</v>
      </c>
      <c r="E210" s="228"/>
      <c r="F210" s="227">
        <f>SUM(F211,F249)</f>
        <v>16222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16222</v>
      </c>
      <c r="E211" s="232"/>
      <c r="F211" s="227">
        <f>SUM(F212,F214,F223,F232,F238)</f>
        <v>16222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16222</v>
      </c>
      <c r="E238" s="232"/>
      <c r="F238" s="227">
        <f>SUM(F239:F248)</f>
        <v>16222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7500</v>
      </c>
      <c r="E240" s="232"/>
      <c r="F240" s="227">
        <v>7500</v>
      </c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8722</v>
      </c>
      <c r="E244" s="232"/>
      <c r="F244" s="227">
        <v>8722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23562.880000000001</v>
      </c>
      <c r="E293" s="243">
        <f>E5</f>
        <v>7340.88</v>
      </c>
      <c r="F293" s="243">
        <f>F210</f>
        <v>16222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9" workbookViewId="0">
      <selection activeCell="F44" sqref="F44"/>
    </sheetView>
  </sheetViews>
  <sheetFormatPr defaultRowHeight="14.25"/>
  <cols>
    <col min="3" max="3" width="44.375" customWidth="1"/>
    <col min="4" max="4" width="9.875" bestFit="1" customWidth="1"/>
    <col min="5" max="5" width="10.875" bestFit="1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30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6">
        <v>460126.83</v>
      </c>
      <c r="E7" s="295">
        <v>489126.83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460126.83</v>
      </c>
      <c r="E15" s="161">
        <f>SUM(E7:E14)</f>
        <v>489126.83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7">
        <v>95790</v>
      </c>
      <c r="E17" s="298">
        <v>95790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97">
        <v>442946</v>
      </c>
      <c r="E20" s="298">
        <v>442946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538736</v>
      </c>
      <c r="E22" s="161">
        <f>SUM(E17:E21)</f>
        <v>538736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998862.83000000007</v>
      </c>
      <c r="E33" s="166">
        <f>E15+E22+E31</f>
        <v>1027862.8300000001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3" zoomScale="96" zoomScaleNormal="96" workbookViewId="0">
      <selection activeCell="F25" sqref="F25"/>
    </sheetView>
  </sheetViews>
  <sheetFormatPr defaultRowHeight="14.25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299">
        <v>6778</v>
      </c>
      <c r="G9" s="160"/>
    </row>
    <row r="10" spans="3:7" ht="15.75">
      <c r="C10" s="104">
        <v>214</v>
      </c>
      <c r="D10" s="33" t="s">
        <v>69</v>
      </c>
      <c r="E10" s="300">
        <v>4725</v>
      </c>
      <c r="F10" s="299">
        <v>4725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4725</v>
      </c>
      <c r="F13" s="161">
        <f>SUM(F7:F12)</f>
        <v>11503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37428.879999999997</v>
      </c>
      <c r="F19" s="298">
        <v>36088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37428.879999999997</v>
      </c>
      <c r="F22" s="161">
        <f>SUM(F15:F21)</f>
        <v>36088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341390</v>
      </c>
      <c r="F25" s="295">
        <v>357612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615318.94999999995</v>
      </c>
      <c r="F26" s="295">
        <v>622659.82999999996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956708.95</v>
      </c>
      <c r="F28" s="164">
        <f>SUM(F25:F27)</f>
        <v>980271.83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998862.83</v>
      </c>
      <c r="F30" s="166">
        <f>F13+F22+F28</f>
        <v>1027862.83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16222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-16222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7500</v>
      </c>
      <c r="E34" s="117"/>
      <c r="F34" s="124">
        <v>31105002</v>
      </c>
      <c r="G34" s="125" t="s">
        <v>146</v>
      </c>
      <c r="H34" s="175"/>
      <c r="J34" s="140">
        <f t="shared" si="0"/>
        <v>-7500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8722</v>
      </c>
      <c r="E38" s="117"/>
      <c r="F38" s="124">
        <v>31105006</v>
      </c>
      <c r="G38" s="125" t="s">
        <v>154</v>
      </c>
      <c r="H38" s="175"/>
      <c r="J38" s="140">
        <f t="shared" si="0"/>
        <v>-8722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16222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-16222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357612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341390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2023-03-14T02:44:44Z</dcterms:modified>
</cp:coreProperties>
</file>